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CPC\Agenda Items - November 20, 2015\"/>
    </mc:Choice>
  </mc:AlternateContent>
  <bookViews>
    <workbookView xWindow="0" yWindow="0" windowWidth="21570" windowHeight="816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75" i="1"/>
  <c r="E32" i="1"/>
  <c r="E77" i="1"/>
  <c r="E34" i="1"/>
  <c r="E79" i="1"/>
  <c r="E36" i="1"/>
  <c r="E81" i="1"/>
  <c r="E83" i="1"/>
  <c r="D75" i="1"/>
  <c r="D77" i="1"/>
  <c r="D79" i="1"/>
  <c r="D81" i="1"/>
  <c r="D83" i="1"/>
  <c r="F81" i="1"/>
  <c r="F79" i="1"/>
  <c r="F77" i="1"/>
  <c r="F75" i="1"/>
  <c r="E53" i="1"/>
  <c r="E57" i="1"/>
  <c r="E62" i="1"/>
  <c r="E68" i="1"/>
  <c r="E70" i="1"/>
  <c r="D52" i="1"/>
  <c r="D53" i="1"/>
  <c r="D55" i="1"/>
  <c r="D56" i="1"/>
  <c r="D57" i="1"/>
  <c r="D59" i="1"/>
  <c r="D60" i="1"/>
  <c r="D61" i="1"/>
  <c r="D62" i="1"/>
  <c r="D64" i="1"/>
  <c r="D65" i="1"/>
  <c r="D66" i="1"/>
  <c r="D67" i="1"/>
  <c r="D68" i="1"/>
  <c r="D70" i="1"/>
  <c r="F64" i="1"/>
  <c r="F65" i="1"/>
  <c r="F66" i="1"/>
  <c r="F67" i="1"/>
  <c r="F68" i="1"/>
  <c r="F59" i="1"/>
  <c r="F60" i="1"/>
  <c r="F61" i="1"/>
  <c r="F62" i="1"/>
  <c r="F55" i="1"/>
  <c r="F56" i="1"/>
  <c r="F57" i="1"/>
  <c r="F52" i="1"/>
  <c r="F53" i="1"/>
  <c r="H38" i="1"/>
  <c r="G38" i="1"/>
  <c r="F38" i="1"/>
  <c r="E38" i="1"/>
  <c r="D38" i="1"/>
  <c r="C38" i="1"/>
  <c r="B38" i="1"/>
  <c r="H19" i="1"/>
  <c r="G19" i="1"/>
  <c r="F19" i="1"/>
  <c r="C19" i="1"/>
  <c r="D19" i="1"/>
  <c r="E19" i="1"/>
  <c r="E10" i="1"/>
</calcChain>
</file>

<file path=xl/sharedStrings.xml><?xml version="1.0" encoding="utf-8"?>
<sst xmlns="http://schemas.openxmlformats.org/spreadsheetml/2006/main" count="84" uniqueCount="56">
  <si>
    <t>Department of Communication</t>
  </si>
  <si>
    <t>COMMBA On-line Program Proposal</t>
  </si>
  <si>
    <t>Phases I and II</t>
  </si>
  <si>
    <t>Phase I Program Development during Years 1-4 (fall 2016-spring 2020) with 5 fulltime students</t>
  </si>
  <si>
    <t>Expense Category</t>
  </si>
  <si>
    <t>Time Period</t>
  </si>
  <si>
    <t>Fringe</t>
  </si>
  <si>
    <t>Salary</t>
  </si>
  <si>
    <t>Instructional Costs</t>
  </si>
  <si>
    <t>Fulbright</t>
  </si>
  <si>
    <t>COMM</t>
  </si>
  <si>
    <t>GLOBAL CAMPUS EXPENSES</t>
  </si>
  <si>
    <t>EXPLANATION</t>
  </si>
  <si>
    <t>Visiting Assistant Professor</t>
  </si>
  <si>
    <t>2016-Spring and Fall;  2017 Spring</t>
  </si>
  <si>
    <t>100% funded by Global Campus (3 semesters):  will help with curriculum development and develop new online courses: COMM 2323, 2343, 2613, 3703, and 3443</t>
  </si>
  <si>
    <t>Instructional Support for 1st Year COMMBA course offerings</t>
  </si>
  <si>
    <t>2016 Fall and 2017 Spring</t>
  </si>
  <si>
    <t>COMM 1313, COMM 1003, 1313, 1023 or 1233 will be offered.  All will be taught as "in-load" with the intial 5 students comprising between 5-10% of the course enrollment. These courses should produce additional on-line revenues because each is required by other programs or meets a fine arts, social science, or humanities State Minimum Core requirement.</t>
  </si>
  <si>
    <t>Instructional Support for 2nd year COMMBA course offerings</t>
  </si>
  <si>
    <t>2017 Fall and 2018 Spring</t>
  </si>
  <si>
    <t>COMM 2333, 1023 or 1233, and a 2000 level elective will be offered.  All courses will be taught as "in-load" with the initial 5-10 student comprising 5-20% of the course enrollment.</t>
  </si>
  <si>
    <t>Instructional Support for 3rd year COMMBA course offerings</t>
  </si>
  <si>
    <t>2018 Fall and 2019 Spring</t>
  </si>
  <si>
    <t>12 hours of COMM 3000-4000 electives will be offered.  All courses will be taught as "in-load" with the initial 5-15 students comprising 5-30% of the course enrollment.</t>
  </si>
  <si>
    <t>Instructional Support for 4th year COMMBA course offerings</t>
  </si>
  <si>
    <t>2019 Fall and 2020 Spring</t>
  </si>
  <si>
    <t>12 hours of COMM 3000-4000 electives will be offered.  All courses will be taught as "in-load" with the initial 5-20 students comprising 5-50% of the course enrollment.</t>
  </si>
  <si>
    <t>TOTAL EXPENSES</t>
  </si>
  <si>
    <t>Phase II Program Maintenance Years 5-8 (2020-2024) with 25 fulltime students enrolled</t>
  </si>
  <si>
    <t>Global Campus</t>
  </si>
  <si>
    <t>Explaination</t>
  </si>
  <si>
    <t>COMM 1003, 1313, 1023 or 1233 will be offered.  Once online enrollment reaches 25 students, the equivalent of one new permanent half-time Instructor will be needed ($15,000)</t>
  </si>
  <si>
    <t>COMM 2333, 1023 or 1233, and a 2000 level elective will be offered. The equivalent of one new permanent half-time Instructor will be needed ($15,000)</t>
  </si>
  <si>
    <t>12 hours of COMM 3000-4000 electives will be offered.  One new permanent Clinical Assistant Professor will be needed ($50,000)</t>
  </si>
  <si>
    <t>Phase I Program Revenue and Expenses - Fall 2016 to Spring 2020</t>
  </si>
  <si>
    <t>Program Year</t>
  </si>
  <si>
    <t>Cummulative Number of Students</t>
  </si>
  <si>
    <t>Credit Hours Per Year</t>
  </si>
  <si>
    <t>Annual Tuition Revenue ($234.26 per credit hour)</t>
  </si>
  <si>
    <t>Annual Instructional Expenses</t>
  </si>
  <si>
    <t>Tuition Revenue - Instructional Expenses</t>
  </si>
  <si>
    <t>2016-17</t>
  </si>
  <si>
    <t>Forecast based on an initial enrollment of 5  students with an increase of 5 new students each year up to a maximum program enrollment of 25 students.  All classes are taught as "in-load" and may be taken by both on-line and on-campus students.</t>
  </si>
  <si>
    <t>Annual Revenue</t>
  </si>
  <si>
    <t>2017-18</t>
  </si>
  <si>
    <t>2018-19</t>
  </si>
  <si>
    <t>2019-20</t>
  </si>
  <si>
    <t>Totals</t>
  </si>
  <si>
    <t>Phase II Program Revenue - Fall 2020 to Spring 2024</t>
  </si>
  <si>
    <t>Number of Students</t>
  </si>
  <si>
    <t>2020-21</t>
  </si>
  <si>
    <t>Forecast based on capping  enrollment in the program at a maximum of 25 Students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</si>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</sst>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.5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15" fontId="2" fillId="0" borderId="0" xfId="0" applyNumberFormat="1" applyFon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6" fontId="3" fillId="0" borderId="5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right" vertical="top" wrapText="1"/>
    </xf>
    <xf numFmtId="6" fontId="3" fillId="0" borderId="5" xfId="0" applyNumberFormat="1" applyFont="1" applyBorder="1" applyAlignment="1">
      <alignment vertical="top" wrapText="1"/>
    </xf>
    <xf numFmtId="6" fontId="3" fillId="0" borderId="7" xfId="0" applyNumberFormat="1" applyFont="1" applyBorder="1" applyAlignment="1">
      <alignment vertical="top" wrapText="1"/>
    </xf>
    <xf numFmtId="6" fontId="3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6" fontId="3" fillId="0" borderId="7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6" fontId="3" fillId="0" borderId="6" xfId="0" applyNumberFormat="1" applyFont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6" fontId="3" fillId="4" borderId="5" xfId="0" applyNumberFormat="1" applyFont="1" applyFill="1" applyBorder="1" applyAlignment="1">
      <alignment horizontal="left" vertical="top" wrapText="1"/>
    </xf>
    <xf numFmtId="164" fontId="3" fillId="4" borderId="5" xfId="0" applyNumberFormat="1" applyFont="1" applyFill="1" applyBorder="1" applyAlignment="1">
      <alignment horizontal="right" vertical="top" wrapText="1"/>
    </xf>
    <xf numFmtId="6" fontId="7" fillId="4" borderId="5" xfId="0" applyNumberFormat="1" applyFont="1" applyFill="1" applyBorder="1" applyAlignment="1">
      <alignment vertical="top" wrapText="1"/>
    </xf>
    <xf numFmtId="6" fontId="7" fillId="4" borderId="6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6" fontId="3" fillId="0" borderId="4" xfId="0" applyNumberFormat="1" applyFont="1" applyBorder="1" applyAlignment="1">
      <alignment vertical="top" wrapText="1"/>
    </xf>
    <xf numFmtId="6" fontId="3" fillId="0" borderId="10" xfId="0" applyNumberFormat="1" applyFont="1" applyFill="1" applyBorder="1" applyAlignment="1">
      <alignment vertical="top" wrapText="1"/>
    </xf>
    <xf numFmtId="6" fontId="3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6" fontId="3" fillId="0" borderId="16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top" wrapText="1"/>
    </xf>
    <xf numFmtId="6" fontId="3" fillId="0" borderId="16" xfId="0" applyNumberFormat="1" applyFont="1" applyBorder="1" applyAlignment="1">
      <alignment vertical="top" wrapText="1"/>
    </xf>
    <xf numFmtId="6" fontId="3" fillId="0" borderId="18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6" fontId="3" fillId="0" borderId="21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horizontal="right" vertical="top" wrapText="1"/>
    </xf>
    <xf numFmtId="6" fontId="3" fillId="0" borderId="21" xfId="0" applyNumberFormat="1" applyFont="1" applyBorder="1" applyAlignment="1">
      <alignment vertical="top" wrapText="1"/>
    </xf>
    <xf numFmtId="6" fontId="3" fillId="0" borderId="22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6" fontId="3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6" fontId="3" fillId="0" borderId="10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29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6" fontId="3" fillId="0" borderId="3" xfId="0" applyNumberFormat="1" applyFont="1" applyFill="1" applyBorder="1" applyAlignment="1">
      <alignment horizontal="right" vertical="top" wrapText="1"/>
    </xf>
    <xf numFmtId="0" fontId="1" fillId="0" borderId="32" xfId="0" applyFont="1" applyBorder="1" applyAlignment="1">
      <alignment vertical="top" wrapText="1"/>
    </xf>
    <xf numFmtId="0" fontId="1" fillId="6" borderId="33" xfId="0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horizontal="right" vertical="top" wrapText="1"/>
    </xf>
    <xf numFmtId="6" fontId="3" fillId="6" borderId="0" xfId="0" applyNumberFormat="1" applyFont="1" applyFill="1" applyBorder="1" applyAlignment="1">
      <alignment horizontal="right" vertical="top" wrapText="1"/>
    </xf>
    <xf numFmtId="6" fontId="3" fillId="6" borderId="32" xfId="0" applyNumberFormat="1" applyFont="1" applyFill="1" applyBorder="1" applyAlignment="1">
      <alignment horizontal="right" vertical="top" wrapText="1"/>
    </xf>
    <xf numFmtId="1" fontId="8" fillId="0" borderId="3" xfId="0" applyNumberFormat="1" applyFont="1" applyFill="1" applyBorder="1"/>
    <xf numFmtId="0" fontId="8" fillId="0" borderId="3" xfId="0" applyFont="1" applyFill="1" applyBorder="1"/>
    <xf numFmtId="164" fontId="8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" fontId="8" fillId="6" borderId="0" xfId="0" applyNumberFormat="1" applyFont="1" applyFill="1" applyBorder="1"/>
    <xf numFmtId="0" fontId="8" fillId="6" borderId="0" xfId="0" applyFont="1" applyFill="1" applyBorder="1"/>
    <xf numFmtId="164" fontId="8" fillId="6" borderId="0" xfId="0" applyNumberFormat="1" applyFont="1" applyFill="1" applyBorder="1"/>
    <xf numFmtId="164" fontId="8" fillId="6" borderId="0" xfId="0" applyNumberFormat="1" applyFont="1" applyFill="1" applyBorder="1" applyAlignment="1">
      <alignment horizontal="right"/>
    </xf>
    <xf numFmtId="6" fontId="8" fillId="6" borderId="0" xfId="0" applyNumberFormat="1" applyFont="1" applyFill="1" applyBorder="1" applyAlignment="1">
      <alignment horizontal="right"/>
    </xf>
    <xf numFmtId="6" fontId="8" fillId="6" borderId="32" xfId="0" applyNumberFormat="1" applyFont="1" applyFill="1" applyBorder="1" applyAlignment="1">
      <alignment horizontal="right"/>
    </xf>
    <xf numFmtId="6" fontId="3" fillId="0" borderId="30" xfId="0" applyNumberFormat="1" applyFont="1" applyFill="1" applyBorder="1" applyAlignment="1">
      <alignment horizontal="right" vertical="top" wrapText="1"/>
    </xf>
    <xf numFmtId="6" fontId="3" fillId="0" borderId="31" xfId="0" applyNumberFormat="1" applyFont="1" applyFill="1" applyBorder="1" applyAlignment="1">
      <alignment horizontal="right" vertical="top" wrapText="1"/>
    </xf>
    <xf numFmtId="0" fontId="0" fillId="6" borderId="33" xfId="0" applyFill="1" applyBorder="1" applyAlignment="1">
      <alignment horizontal="center"/>
    </xf>
    <xf numFmtId="1" fontId="9" fillId="6" borderId="0" xfId="0" applyNumberFormat="1" applyFont="1" applyFill="1" applyBorder="1"/>
    <xf numFmtId="0" fontId="9" fillId="6" borderId="0" xfId="0" applyFont="1" applyFill="1" applyBorder="1"/>
    <xf numFmtId="164" fontId="9" fillId="6" borderId="0" xfId="0" applyNumberFormat="1" applyFont="1" applyFill="1" applyBorder="1"/>
    <xf numFmtId="164" fontId="9" fillId="6" borderId="0" xfId="0" applyNumberFormat="1" applyFont="1" applyFill="1" applyBorder="1" applyAlignment="1">
      <alignment horizontal="right"/>
    </xf>
    <xf numFmtId="6" fontId="9" fillId="6" borderId="0" xfId="0" applyNumberFormat="1" applyFont="1" applyFill="1" applyBorder="1" applyAlignment="1">
      <alignment horizontal="right"/>
    </xf>
    <xf numFmtId="6" fontId="9" fillId="6" borderId="3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1" fontId="9" fillId="0" borderId="3" xfId="0" applyNumberFormat="1" applyFont="1" applyFill="1" applyBorder="1"/>
    <xf numFmtId="0" fontId="9" fillId="0" borderId="3" xfId="0" applyFont="1" applyFill="1" applyBorder="1"/>
    <xf numFmtId="164" fontId="8" fillId="0" borderId="3" xfId="0" applyNumberFormat="1" applyFont="1" applyFill="1" applyBorder="1"/>
    <xf numFmtId="6" fontId="8" fillId="0" borderId="3" xfId="0" applyNumberFormat="1" applyFont="1" applyFill="1" applyBorder="1" applyAlignment="1">
      <alignment horizontal="right"/>
    </xf>
    <xf numFmtId="0" fontId="1" fillId="0" borderId="2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0" xfId="0" applyFill="1" applyBorder="1"/>
    <xf numFmtId="1" fontId="9" fillId="0" borderId="0" xfId="0" applyNumberFormat="1" applyFont="1" applyFill="1" applyBorder="1"/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1" fontId="8" fillId="0" borderId="0" xfId="0" applyNumberFormat="1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3" fillId="2" borderId="18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tabSelected="1" workbookViewId="0">
      <selection activeCell="N3" sqref="N3"/>
    </sheetView>
  </sheetViews>
  <sheetFormatPr defaultRowHeight="15" x14ac:dyDescent="0.25"/>
  <cols>
    <col min="1" max="1" width="18.140625" customWidth="1"/>
    <col min="2" max="2" width="17.42578125" customWidth="1"/>
    <col min="3" max="3" width="13.5703125" style="6" customWidth="1"/>
    <col min="4" max="4" width="13.5703125" customWidth="1"/>
    <col min="5" max="5" width="16.5703125" customWidth="1"/>
    <col min="6" max="6" width="11.28515625" bestFit="1" customWidth="1"/>
    <col min="7" max="7" width="9.28515625" bestFit="1" customWidth="1"/>
    <col min="8" max="8" width="18" bestFit="1" customWidth="1"/>
    <col min="9" max="9" width="10.85546875" customWidth="1"/>
    <col min="14" max="14" width="36.5703125" customWidth="1"/>
    <col min="20" max="20" width="3.28515625" customWidth="1"/>
    <col min="21" max="21" width="14" customWidth="1"/>
  </cols>
  <sheetData>
    <row r="2" spans="1:14" s="2" customFormat="1" ht="18.75" x14ac:dyDescent="0.3">
      <c r="A2" s="1" t="s">
        <v>0</v>
      </c>
      <c r="C2" s="3"/>
    </row>
    <row r="3" spans="1:14" s="2" customFormat="1" ht="18.75" x14ac:dyDescent="0.3">
      <c r="A3" s="1" t="s">
        <v>1</v>
      </c>
      <c r="C3" s="3"/>
    </row>
    <row r="4" spans="1:14" s="2" customFormat="1" ht="18.75" x14ac:dyDescent="0.3">
      <c r="A4" s="1" t="s">
        <v>2</v>
      </c>
      <c r="C4" s="3"/>
    </row>
    <row r="5" spans="1:14" s="2" customFormat="1" ht="18.75" x14ac:dyDescent="0.3">
      <c r="A5" s="4">
        <v>42310</v>
      </c>
      <c r="C5" s="3"/>
    </row>
    <row r="6" spans="1:14" x14ac:dyDescent="0.25">
      <c r="A6" s="5"/>
    </row>
    <row r="7" spans="1:14" ht="15.75" thickBot="1" x14ac:dyDescent="0.3"/>
    <row r="8" spans="1:14" ht="17.25" thickTop="1" thickBot="1" x14ac:dyDescent="0.3">
      <c r="A8" s="7" t="s">
        <v>3</v>
      </c>
      <c r="B8" s="8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33" thickTop="1" thickBot="1" x14ac:dyDescent="0.3">
      <c r="A9" s="10" t="s">
        <v>4</v>
      </c>
      <c r="B9" s="11" t="s">
        <v>5</v>
      </c>
      <c r="C9" s="12" t="s">
        <v>6</v>
      </c>
      <c r="D9" s="11" t="s">
        <v>7</v>
      </c>
      <c r="E9" s="13" t="s">
        <v>8</v>
      </c>
      <c r="F9" s="11" t="s">
        <v>9</v>
      </c>
      <c r="G9" s="11" t="s">
        <v>10</v>
      </c>
      <c r="H9" s="14" t="s">
        <v>11</v>
      </c>
      <c r="I9" s="15" t="s">
        <v>12</v>
      </c>
      <c r="J9" s="15"/>
      <c r="K9" s="15"/>
      <c r="L9" s="15"/>
      <c r="M9" s="15"/>
      <c r="N9" s="15"/>
    </row>
    <row r="10" spans="1:14" ht="50.25" customHeight="1" thickTop="1" thickBot="1" x14ac:dyDescent="0.3">
      <c r="A10" s="16" t="s">
        <v>13</v>
      </c>
      <c r="B10" s="17" t="s">
        <v>14</v>
      </c>
      <c r="C10" s="18">
        <v>19875</v>
      </c>
      <c r="D10" s="19">
        <v>75000</v>
      </c>
      <c r="E10" s="19">
        <f>SUM(C10:D10)</f>
        <v>94875</v>
      </c>
      <c r="F10" s="20">
        <v>0</v>
      </c>
      <c r="G10" s="20">
        <v>0</v>
      </c>
      <c r="H10" s="21">
        <v>94875</v>
      </c>
      <c r="I10" s="22" t="s">
        <v>15</v>
      </c>
      <c r="J10" s="22"/>
      <c r="K10" s="22"/>
      <c r="L10" s="22"/>
      <c r="M10" s="22"/>
      <c r="N10" s="22"/>
    </row>
    <row r="11" spans="1:14" ht="63" customHeight="1" thickTop="1" thickBot="1" x14ac:dyDescent="0.3">
      <c r="A11" s="16" t="s">
        <v>16</v>
      </c>
      <c r="B11" s="17" t="s">
        <v>17</v>
      </c>
      <c r="C11" s="18">
        <v>0</v>
      </c>
      <c r="D11" s="19">
        <v>0</v>
      </c>
      <c r="E11" s="19">
        <v>0</v>
      </c>
      <c r="F11" s="20">
        <v>0</v>
      </c>
      <c r="G11" s="23">
        <v>0</v>
      </c>
      <c r="H11" s="21">
        <v>0</v>
      </c>
      <c r="I11" s="24" t="s">
        <v>18</v>
      </c>
      <c r="J11" s="24"/>
      <c r="K11" s="24"/>
      <c r="L11" s="24"/>
      <c r="M11" s="24"/>
      <c r="N11" s="24"/>
    </row>
    <row r="12" spans="1:14" ht="17.25" thickTop="1" thickBot="1" x14ac:dyDescent="0.3">
      <c r="A12" s="16"/>
      <c r="B12" s="17"/>
      <c r="C12" s="18"/>
      <c r="D12" s="19"/>
      <c r="E12" s="19"/>
      <c r="F12" s="20"/>
      <c r="G12" s="23"/>
      <c r="H12" s="21"/>
      <c r="I12" s="24"/>
      <c r="J12" s="24"/>
      <c r="K12" s="24"/>
      <c r="L12" s="24"/>
      <c r="M12" s="24"/>
      <c r="N12" s="24"/>
    </row>
    <row r="13" spans="1:14" ht="66.75" customHeight="1" thickTop="1" thickBot="1" x14ac:dyDescent="0.3">
      <c r="A13" s="16" t="s">
        <v>19</v>
      </c>
      <c r="B13" s="17" t="s">
        <v>20</v>
      </c>
      <c r="C13" s="18">
        <v>0</v>
      </c>
      <c r="D13" s="19">
        <v>0</v>
      </c>
      <c r="E13" s="19">
        <v>0</v>
      </c>
      <c r="F13" s="19">
        <v>0</v>
      </c>
      <c r="G13" s="19">
        <v>0</v>
      </c>
      <c r="H13" s="25">
        <v>0</v>
      </c>
      <c r="I13" s="22" t="s">
        <v>21</v>
      </c>
      <c r="J13" s="22"/>
      <c r="K13" s="22"/>
      <c r="L13" s="22"/>
      <c r="M13" s="22"/>
      <c r="N13" s="22"/>
    </row>
    <row r="14" spans="1:14" ht="17.25" thickTop="1" thickBot="1" x14ac:dyDescent="0.3">
      <c r="A14" s="16"/>
      <c r="B14" s="17"/>
      <c r="C14" s="18"/>
      <c r="D14" s="19"/>
      <c r="E14" s="19"/>
      <c r="F14" s="19"/>
      <c r="G14" s="19"/>
      <c r="H14" s="25"/>
      <c r="I14" s="22"/>
      <c r="J14" s="22"/>
      <c r="K14" s="22"/>
      <c r="L14" s="22"/>
      <c r="M14" s="22"/>
      <c r="N14" s="22"/>
    </row>
    <row r="15" spans="1:14" ht="63" customHeight="1" thickTop="1" thickBot="1" x14ac:dyDescent="0.3">
      <c r="A15" s="16" t="s">
        <v>22</v>
      </c>
      <c r="B15" s="17" t="s">
        <v>23</v>
      </c>
      <c r="C15" s="18">
        <v>0</v>
      </c>
      <c r="D15" s="19">
        <v>0</v>
      </c>
      <c r="E15" s="19">
        <v>0</v>
      </c>
      <c r="F15" s="19">
        <v>0</v>
      </c>
      <c r="G15" s="19">
        <v>0</v>
      </c>
      <c r="H15" s="25">
        <v>0</v>
      </c>
      <c r="I15" s="22" t="s">
        <v>24</v>
      </c>
      <c r="J15" s="22"/>
      <c r="K15" s="22"/>
      <c r="L15" s="22"/>
      <c r="M15" s="22"/>
      <c r="N15" s="22"/>
    </row>
    <row r="16" spans="1:14" ht="17.25" thickTop="1" thickBot="1" x14ac:dyDescent="0.3">
      <c r="A16" s="16"/>
      <c r="B16" s="17"/>
      <c r="C16" s="18"/>
      <c r="D16" s="19"/>
      <c r="E16" s="19"/>
      <c r="F16" s="19"/>
      <c r="G16" s="19"/>
      <c r="H16" s="25"/>
      <c r="I16" s="22"/>
      <c r="J16" s="22"/>
      <c r="K16" s="22"/>
      <c r="L16" s="22"/>
      <c r="M16" s="22"/>
      <c r="N16" s="22"/>
    </row>
    <row r="17" spans="1:14" ht="69" customHeight="1" thickTop="1" thickBot="1" x14ac:dyDescent="0.3">
      <c r="A17" s="16" t="s">
        <v>25</v>
      </c>
      <c r="B17" s="17" t="s">
        <v>26</v>
      </c>
      <c r="C17" s="18">
        <v>0</v>
      </c>
      <c r="D17" s="19">
        <v>0</v>
      </c>
      <c r="E17" s="19">
        <v>0</v>
      </c>
      <c r="F17" s="19">
        <v>0</v>
      </c>
      <c r="G17" s="19">
        <v>0</v>
      </c>
      <c r="H17" s="25">
        <v>0</v>
      </c>
      <c r="I17" s="22" t="s">
        <v>27</v>
      </c>
      <c r="J17" s="22"/>
      <c r="K17" s="22"/>
      <c r="L17" s="22"/>
      <c r="M17" s="22"/>
      <c r="N17" s="22"/>
    </row>
    <row r="18" spans="1:14" ht="17.25" thickTop="1" thickBot="1" x14ac:dyDescent="0.3">
      <c r="A18" s="16"/>
      <c r="B18" s="17"/>
      <c r="C18" s="18"/>
      <c r="D18" s="19"/>
      <c r="E18" s="19"/>
      <c r="F18" s="19"/>
      <c r="G18" s="19"/>
      <c r="H18" s="25"/>
      <c r="I18" s="22"/>
      <c r="J18" s="22"/>
      <c r="K18" s="22"/>
      <c r="L18" s="22"/>
      <c r="M18" s="22"/>
      <c r="N18" s="22"/>
    </row>
    <row r="19" spans="1:14" ht="17.25" thickTop="1" thickBot="1" x14ac:dyDescent="0.3">
      <c r="A19" s="26" t="s">
        <v>28</v>
      </c>
      <c r="B19" s="27"/>
      <c r="C19" s="28">
        <f t="shared" ref="C19:H19" si="0">SUM(C10:C18)</f>
        <v>19875</v>
      </c>
      <c r="D19" s="29">
        <f>SUM(D10:D18)</f>
        <v>75000</v>
      </c>
      <c r="E19" s="29">
        <f>SUM(C19:D19)</f>
        <v>94875</v>
      </c>
      <c r="F19" s="29">
        <f t="shared" si="0"/>
        <v>0</v>
      </c>
      <c r="G19" s="29">
        <f t="shared" si="0"/>
        <v>0</v>
      </c>
      <c r="H19" s="30">
        <f t="shared" si="0"/>
        <v>94875</v>
      </c>
      <c r="I19" s="31"/>
      <c r="J19" s="31"/>
      <c r="K19" s="31"/>
      <c r="L19" s="31"/>
      <c r="M19" s="31"/>
      <c r="N19" s="31"/>
    </row>
    <row r="27" spans="1:14" ht="15.75" thickBot="1" x14ac:dyDescent="0.3"/>
    <row r="28" spans="1:14" ht="16.5" customHeight="1" thickBot="1" x14ac:dyDescent="0.3">
      <c r="A28" s="7" t="s">
        <v>29</v>
      </c>
      <c r="B28" s="8"/>
      <c r="C28" s="8"/>
      <c r="D28" s="8"/>
      <c r="E28" s="8"/>
      <c r="F28" s="8"/>
      <c r="G28" s="8"/>
      <c r="H28" s="8"/>
      <c r="I28" s="32"/>
      <c r="J28" s="32"/>
      <c r="K28" s="32"/>
      <c r="L28" s="32"/>
      <c r="M28" s="33"/>
    </row>
    <row r="29" spans="1:14" ht="32.25" thickBot="1" x14ac:dyDescent="0.3">
      <c r="A29" s="34" t="s">
        <v>4</v>
      </c>
      <c r="B29" s="35" t="s">
        <v>5</v>
      </c>
      <c r="C29" s="36" t="s">
        <v>6</v>
      </c>
      <c r="D29" s="35" t="s">
        <v>7</v>
      </c>
      <c r="E29" s="37" t="s">
        <v>8</v>
      </c>
      <c r="F29" s="35" t="s">
        <v>9</v>
      </c>
      <c r="G29" s="38" t="s">
        <v>10</v>
      </c>
      <c r="H29" s="39" t="s">
        <v>30</v>
      </c>
      <c r="I29" s="40" t="s">
        <v>31</v>
      </c>
      <c r="J29" s="40"/>
      <c r="K29" s="40"/>
      <c r="L29" s="40"/>
      <c r="M29" s="41"/>
    </row>
    <row r="30" spans="1:14" ht="64.5" customHeight="1" thickBot="1" x14ac:dyDescent="0.3">
      <c r="A30" s="16" t="s">
        <v>16</v>
      </c>
      <c r="B30" s="17" t="s">
        <v>17</v>
      </c>
      <c r="C30" s="18">
        <v>3975</v>
      </c>
      <c r="D30" s="19">
        <v>15000</v>
      </c>
      <c r="E30" s="42">
        <f>SUM(C30:D30)</f>
        <v>18975</v>
      </c>
      <c r="F30" s="42">
        <v>0</v>
      </c>
      <c r="G30" s="43">
        <v>0</v>
      </c>
      <c r="H30" s="44">
        <v>0</v>
      </c>
      <c r="I30" s="45" t="s">
        <v>32</v>
      </c>
      <c r="J30" s="46"/>
      <c r="K30" s="46"/>
      <c r="L30" s="46"/>
      <c r="M30" s="47"/>
    </row>
    <row r="31" spans="1:14" ht="16.5" thickBot="1" x14ac:dyDescent="0.3">
      <c r="A31" s="16"/>
      <c r="B31" s="17"/>
      <c r="C31" s="18"/>
      <c r="D31" s="19"/>
      <c r="E31" s="19"/>
      <c r="F31" s="20"/>
      <c r="G31" s="23"/>
      <c r="H31" s="21"/>
      <c r="I31" s="48"/>
      <c r="J31" s="49"/>
      <c r="K31" s="49"/>
      <c r="L31" s="49"/>
      <c r="M31" s="50"/>
    </row>
    <row r="32" spans="1:14" ht="66.75" customHeight="1" x14ac:dyDescent="0.25">
      <c r="A32" s="51" t="s">
        <v>19</v>
      </c>
      <c r="B32" s="52" t="s">
        <v>20</v>
      </c>
      <c r="C32" s="53">
        <v>3975</v>
      </c>
      <c r="D32" s="54">
        <v>15000</v>
      </c>
      <c r="E32" s="54">
        <f>SUM(C32:D32)</f>
        <v>18975</v>
      </c>
      <c r="F32" s="54">
        <v>0</v>
      </c>
      <c r="G32" s="54">
        <v>0</v>
      </c>
      <c r="H32" s="55">
        <v>0</v>
      </c>
      <c r="I32" s="56" t="s">
        <v>33</v>
      </c>
      <c r="J32" s="57"/>
      <c r="K32" s="57"/>
      <c r="L32" s="57"/>
      <c r="M32" s="58"/>
    </row>
    <row r="33" spans="1:13" ht="15.75" x14ac:dyDescent="0.25">
      <c r="A33" s="59"/>
      <c r="B33" s="60"/>
      <c r="C33" s="61"/>
      <c r="D33" s="62"/>
      <c r="E33" s="62"/>
      <c r="F33" s="62"/>
      <c r="G33" s="62"/>
      <c r="H33" s="63"/>
      <c r="I33" s="64"/>
      <c r="J33" s="65"/>
      <c r="K33" s="65"/>
      <c r="L33" s="65"/>
      <c r="M33" s="66"/>
    </row>
    <row r="34" spans="1:13" ht="57" customHeight="1" x14ac:dyDescent="0.25">
      <c r="A34" s="51" t="s">
        <v>22</v>
      </c>
      <c r="B34" s="52" t="s">
        <v>23</v>
      </c>
      <c r="C34" s="53">
        <v>13250</v>
      </c>
      <c r="D34" s="54">
        <v>50000</v>
      </c>
      <c r="E34" s="54">
        <f>SUM(C34:D34)</f>
        <v>63250</v>
      </c>
      <c r="F34" s="54">
        <v>0</v>
      </c>
      <c r="G34" s="54">
        <v>0</v>
      </c>
      <c r="H34" s="67">
        <v>0</v>
      </c>
      <c r="I34" s="68" t="s">
        <v>34</v>
      </c>
      <c r="J34" s="69"/>
      <c r="K34" s="69"/>
      <c r="L34" s="69"/>
      <c r="M34" s="70"/>
    </row>
    <row r="35" spans="1:13" ht="15.75" x14ac:dyDescent="0.25">
      <c r="A35" s="59"/>
      <c r="B35" s="60"/>
      <c r="C35" s="61"/>
      <c r="D35" s="62"/>
      <c r="E35" s="62"/>
      <c r="F35" s="62"/>
      <c r="G35" s="62"/>
      <c r="H35" s="63"/>
      <c r="I35" s="64"/>
      <c r="J35" s="65"/>
      <c r="K35" s="65"/>
      <c r="L35" s="65"/>
      <c r="M35" s="66"/>
    </row>
    <row r="36" spans="1:13" ht="68.25" customHeight="1" thickBot="1" x14ac:dyDescent="0.3">
      <c r="A36" s="16" t="s">
        <v>25</v>
      </c>
      <c r="B36" s="17" t="s">
        <v>26</v>
      </c>
      <c r="C36" s="18">
        <v>13250</v>
      </c>
      <c r="D36" s="19">
        <v>50000</v>
      </c>
      <c r="E36" s="19">
        <f>SUM(C36:D36)</f>
        <v>63250</v>
      </c>
      <c r="F36" s="19">
        <v>0</v>
      </c>
      <c r="G36" s="19">
        <v>0</v>
      </c>
      <c r="H36" s="71">
        <v>0</v>
      </c>
      <c r="I36" s="68" t="s">
        <v>34</v>
      </c>
      <c r="J36" s="69"/>
      <c r="K36" s="69"/>
      <c r="L36" s="69"/>
      <c r="M36" s="70"/>
    </row>
    <row r="37" spans="1:13" ht="16.5" thickBot="1" x14ac:dyDescent="0.3">
      <c r="A37" s="16"/>
      <c r="B37" s="17"/>
      <c r="C37" s="18"/>
      <c r="D37" s="19"/>
      <c r="E37" s="19"/>
      <c r="F37" s="19"/>
      <c r="G37" s="19"/>
      <c r="H37" s="25"/>
      <c r="I37" s="64"/>
      <c r="J37" s="65"/>
      <c r="K37" s="65"/>
      <c r="L37" s="65"/>
      <c r="M37" s="66"/>
    </row>
    <row r="38" spans="1:13" ht="16.5" thickBot="1" x14ac:dyDescent="0.3">
      <c r="A38" s="26" t="s">
        <v>28</v>
      </c>
      <c r="B38" s="27">
        <f t="shared" ref="B38:H38" si="1">SUM(B30:B37)</f>
        <v>0</v>
      </c>
      <c r="C38" s="28">
        <f t="shared" si="1"/>
        <v>34450</v>
      </c>
      <c r="D38" s="29">
        <f t="shared" si="1"/>
        <v>130000</v>
      </c>
      <c r="E38" s="29">
        <f t="shared" si="1"/>
        <v>164450</v>
      </c>
      <c r="F38" s="29">
        <f t="shared" si="1"/>
        <v>0</v>
      </c>
      <c r="G38" s="29">
        <f t="shared" si="1"/>
        <v>0</v>
      </c>
      <c r="H38" s="30">
        <f t="shared" si="1"/>
        <v>0</v>
      </c>
      <c r="I38" s="72"/>
      <c r="J38" s="73"/>
      <c r="K38" s="73"/>
      <c r="L38" s="73"/>
      <c r="M38" s="74"/>
    </row>
    <row r="50" spans="1:9" ht="16.5" customHeight="1" thickBot="1" x14ac:dyDescent="0.3">
      <c r="A50" s="75" t="s">
        <v>35</v>
      </c>
      <c r="B50" s="76"/>
      <c r="C50" s="76"/>
      <c r="D50" s="76"/>
      <c r="E50" s="76"/>
      <c r="F50" s="76"/>
      <c r="G50" s="76"/>
      <c r="H50" s="76"/>
      <c r="I50" s="76"/>
    </row>
    <row r="51" spans="1:9" ht="80.25" thickTop="1" thickBot="1" x14ac:dyDescent="0.3">
      <c r="A51" s="77" t="s">
        <v>36</v>
      </c>
      <c r="B51" s="77" t="s">
        <v>37</v>
      </c>
      <c r="C51" s="77" t="s">
        <v>38</v>
      </c>
      <c r="D51" s="77" t="s">
        <v>39</v>
      </c>
      <c r="E51" s="77" t="s">
        <v>40</v>
      </c>
      <c r="F51" s="78" t="s">
        <v>41</v>
      </c>
      <c r="G51" s="78"/>
      <c r="H51" s="79" t="s">
        <v>31</v>
      </c>
      <c r="I51" s="80"/>
    </row>
    <row r="52" spans="1:9" ht="23.25" customHeight="1" thickTop="1" thickBot="1" x14ac:dyDescent="0.3">
      <c r="A52" s="81" t="s">
        <v>42</v>
      </c>
      <c r="B52" s="82">
        <v>5</v>
      </c>
      <c r="C52" s="83">
        <v>9</v>
      </c>
      <c r="D52" s="84">
        <f>SUM(B52*C52*234.26)</f>
        <v>10541.699999999999</v>
      </c>
      <c r="E52" s="85">
        <v>0</v>
      </c>
      <c r="F52" s="86">
        <f>SUM(D52-E52)</f>
        <v>10541.699999999999</v>
      </c>
      <c r="G52" s="86"/>
      <c r="H52" s="49" t="s">
        <v>43</v>
      </c>
      <c r="I52" s="87"/>
    </row>
    <row r="53" spans="1:9" ht="17.25" thickTop="1" thickBot="1" x14ac:dyDescent="0.3">
      <c r="A53" s="81" t="s">
        <v>44</v>
      </c>
      <c r="B53" s="82"/>
      <c r="C53" s="83"/>
      <c r="D53" s="84">
        <f>SUM(D52)</f>
        <v>10541.699999999999</v>
      </c>
      <c r="E53" s="85">
        <f>SUM(E52)</f>
        <v>0</v>
      </c>
      <c r="F53" s="86">
        <f>SUM(F52)</f>
        <v>10541.699999999999</v>
      </c>
      <c r="G53" s="86"/>
      <c r="H53" s="49"/>
      <c r="I53" s="87"/>
    </row>
    <row r="54" spans="1:9" ht="16.5" customHeight="1" thickTop="1" thickBot="1" x14ac:dyDescent="0.3">
      <c r="A54" s="88"/>
      <c r="B54" s="89"/>
      <c r="C54" s="90"/>
      <c r="D54" s="91"/>
      <c r="E54" s="92"/>
      <c r="F54" s="93"/>
      <c r="G54" s="94"/>
      <c r="H54" s="49"/>
      <c r="I54" s="87"/>
    </row>
    <row r="55" spans="1:9" ht="16.5" customHeight="1" thickTop="1" thickBot="1" x14ac:dyDescent="0.3">
      <c r="A55" s="81" t="s">
        <v>45</v>
      </c>
      <c r="B55" s="95">
        <v>5</v>
      </c>
      <c r="C55" s="96">
        <v>9</v>
      </c>
      <c r="D55" s="84">
        <f>SUM(B55*C55*234.26)</f>
        <v>10541.699999999999</v>
      </c>
      <c r="E55" s="97">
        <v>0</v>
      </c>
      <c r="F55" s="86">
        <f t="shared" ref="F55:F56" si="2">SUM(D55-E55)</f>
        <v>10541.699999999999</v>
      </c>
      <c r="G55" s="86"/>
      <c r="H55" s="49"/>
      <c r="I55" s="87"/>
    </row>
    <row r="56" spans="1:9" ht="17.25" thickTop="1" thickBot="1" x14ac:dyDescent="0.3">
      <c r="A56" s="98"/>
      <c r="B56" s="95">
        <v>5</v>
      </c>
      <c r="C56" s="96">
        <v>9</v>
      </c>
      <c r="D56" s="84">
        <f>SUM(B56*C56*234.26)</f>
        <v>10541.699999999999</v>
      </c>
      <c r="E56" s="97">
        <v>0</v>
      </c>
      <c r="F56" s="86">
        <f t="shared" si="2"/>
        <v>10541.699999999999</v>
      </c>
      <c r="G56" s="86"/>
      <c r="H56" s="49"/>
      <c r="I56" s="87"/>
    </row>
    <row r="57" spans="1:9" ht="17.25" thickTop="1" thickBot="1" x14ac:dyDescent="0.3">
      <c r="A57" s="81" t="s">
        <v>44</v>
      </c>
      <c r="B57" s="95"/>
      <c r="C57" s="96"/>
      <c r="D57" s="84">
        <f>SUM(D55:D56)</f>
        <v>21083.399999999998</v>
      </c>
      <c r="E57" s="97">
        <f>SUM(E55:E56)</f>
        <v>0</v>
      </c>
      <c r="F57" s="86">
        <f>SUM(F55:F56)</f>
        <v>21083.399999999998</v>
      </c>
      <c r="G57" s="86"/>
      <c r="H57" s="49"/>
      <c r="I57" s="87"/>
    </row>
    <row r="58" spans="1:9" ht="17.25" thickTop="1" thickBot="1" x14ac:dyDescent="0.3">
      <c r="A58" s="88"/>
      <c r="B58" s="99"/>
      <c r="C58" s="100"/>
      <c r="D58" s="101"/>
      <c r="E58" s="102"/>
      <c r="F58" s="103"/>
      <c r="G58" s="104"/>
      <c r="H58" s="49"/>
      <c r="I58" s="87"/>
    </row>
    <row r="59" spans="1:9" ht="17.25" thickTop="1" thickBot="1" x14ac:dyDescent="0.3">
      <c r="A59" s="81" t="s">
        <v>46</v>
      </c>
      <c r="B59" s="95">
        <v>5</v>
      </c>
      <c r="C59" s="96">
        <v>9</v>
      </c>
      <c r="D59" s="84">
        <f>SUM(B59*C59*234.26)</f>
        <v>10541.699999999999</v>
      </c>
      <c r="E59" s="97">
        <v>0</v>
      </c>
      <c r="F59" s="86">
        <f t="shared" ref="F59:F61" si="3">SUM(D59-E59)</f>
        <v>10541.699999999999</v>
      </c>
      <c r="G59" s="86"/>
      <c r="H59" s="49"/>
      <c r="I59" s="87"/>
    </row>
    <row r="60" spans="1:9" ht="17.25" thickTop="1" thickBot="1" x14ac:dyDescent="0.3">
      <c r="A60" s="98"/>
      <c r="B60" s="95">
        <v>5</v>
      </c>
      <c r="C60" s="96">
        <v>9</v>
      </c>
      <c r="D60" s="84">
        <f>SUM(B60*C60*234.26)</f>
        <v>10541.699999999999</v>
      </c>
      <c r="E60" s="97">
        <v>0</v>
      </c>
      <c r="F60" s="86">
        <f t="shared" si="3"/>
        <v>10541.699999999999</v>
      </c>
      <c r="G60" s="86"/>
      <c r="H60" s="49"/>
      <c r="I60" s="87"/>
    </row>
    <row r="61" spans="1:9" ht="17.25" thickTop="1" thickBot="1" x14ac:dyDescent="0.3">
      <c r="A61" s="98"/>
      <c r="B61" s="95">
        <v>5</v>
      </c>
      <c r="C61" s="96">
        <v>12</v>
      </c>
      <c r="D61" s="84">
        <f>SUM(B61*C61*234.26)</f>
        <v>14055.599999999999</v>
      </c>
      <c r="E61" s="97">
        <v>0</v>
      </c>
      <c r="F61" s="105">
        <f t="shared" si="3"/>
        <v>14055.599999999999</v>
      </c>
      <c r="G61" s="106"/>
      <c r="H61" s="49"/>
      <c r="I61" s="87"/>
    </row>
    <row r="62" spans="1:9" ht="17.25" thickTop="1" thickBot="1" x14ac:dyDescent="0.3">
      <c r="A62" s="81" t="s">
        <v>44</v>
      </c>
      <c r="B62" s="95"/>
      <c r="C62" s="96"/>
      <c r="D62" s="84">
        <f>SUM(D59:D61)</f>
        <v>35139</v>
      </c>
      <c r="E62" s="97">
        <f>SUM(E59:E61)</f>
        <v>0</v>
      </c>
      <c r="F62" s="86">
        <f>SUM(F59:F61)</f>
        <v>35139</v>
      </c>
      <c r="G62" s="86"/>
      <c r="H62" s="49"/>
      <c r="I62" s="87"/>
    </row>
    <row r="63" spans="1:9" ht="17.25" thickTop="1" thickBot="1" x14ac:dyDescent="0.3">
      <c r="A63" s="88"/>
      <c r="B63" s="99"/>
      <c r="C63" s="100"/>
      <c r="D63" s="101"/>
      <c r="E63" s="102"/>
      <c r="F63" s="103"/>
      <c r="G63" s="104"/>
      <c r="H63" s="49"/>
      <c r="I63" s="87"/>
    </row>
    <row r="64" spans="1:9" ht="17.25" thickTop="1" thickBot="1" x14ac:dyDescent="0.3">
      <c r="A64" s="81" t="s">
        <v>47</v>
      </c>
      <c r="B64" s="95">
        <v>5</v>
      </c>
      <c r="C64" s="96">
        <v>9</v>
      </c>
      <c r="D64" s="84">
        <f t="shared" ref="D64:D67" si="4">SUM(B64*C64*234.26)</f>
        <v>10541.699999999999</v>
      </c>
      <c r="E64" s="97">
        <v>0</v>
      </c>
      <c r="F64" s="86">
        <f t="shared" ref="F64:F67" si="5">SUM(D64-E64)</f>
        <v>10541.699999999999</v>
      </c>
      <c r="G64" s="86"/>
      <c r="H64" s="49"/>
      <c r="I64" s="87"/>
    </row>
    <row r="65" spans="1:9" ht="17.25" thickTop="1" thickBot="1" x14ac:dyDescent="0.3">
      <c r="A65" s="98"/>
      <c r="B65" s="95">
        <v>5</v>
      </c>
      <c r="C65" s="96">
        <v>9</v>
      </c>
      <c r="D65" s="84">
        <f t="shared" si="4"/>
        <v>10541.699999999999</v>
      </c>
      <c r="E65" s="97">
        <v>0</v>
      </c>
      <c r="F65" s="86">
        <f t="shared" si="5"/>
        <v>10541.699999999999</v>
      </c>
      <c r="G65" s="86"/>
      <c r="H65" s="49"/>
      <c r="I65" s="87"/>
    </row>
    <row r="66" spans="1:9" ht="17.25" thickTop="1" thickBot="1" x14ac:dyDescent="0.3">
      <c r="A66" s="98"/>
      <c r="B66" s="95">
        <v>5</v>
      </c>
      <c r="C66" s="96">
        <v>12</v>
      </c>
      <c r="D66" s="84">
        <f t="shared" si="4"/>
        <v>14055.599999999999</v>
      </c>
      <c r="E66" s="97">
        <v>0</v>
      </c>
      <c r="F66" s="86">
        <f t="shared" si="5"/>
        <v>14055.599999999999</v>
      </c>
      <c r="G66" s="86"/>
      <c r="H66" s="49"/>
      <c r="I66" s="87"/>
    </row>
    <row r="67" spans="1:9" ht="17.25" thickTop="1" thickBot="1" x14ac:dyDescent="0.3">
      <c r="A67" s="98"/>
      <c r="B67" s="95">
        <v>5</v>
      </c>
      <c r="C67" s="96">
        <v>12</v>
      </c>
      <c r="D67" s="84">
        <f t="shared" si="4"/>
        <v>14055.599999999999</v>
      </c>
      <c r="E67" s="97">
        <v>0</v>
      </c>
      <c r="F67" s="86">
        <f t="shared" si="5"/>
        <v>14055.599999999999</v>
      </c>
      <c r="G67" s="86"/>
      <c r="H67" s="49"/>
      <c r="I67" s="87"/>
    </row>
    <row r="68" spans="1:9" ht="17.25" thickTop="1" thickBot="1" x14ac:dyDescent="0.3">
      <c r="A68" s="81" t="s">
        <v>44</v>
      </c>
      <c r="B68" s="95"/>
      <c r="C68" s="96"/>
      <c r="D68" s="84">
        <f>SUM(D64:D67)</f>
        <v>49194.6</v>
      </c>
      <c r="E68" s="97">
        <f>SUM(E64:E67)</f>
        <v>0</v>
      </c>
      <c r="F68" s="86">
        <f>SUM(F64:F67)</f>
        <v>49194.6</v>
      </c>
      <c r="G68" s="86"/>
      <c r="H68" s="49"/>
      <c r="I68" s="87"/>
    </row>
    <row r="69" spans="1:9" ht="17.25" thickTop="1" thickBot="1" x14ac:dyDescent="0.3">
      <c r="A69" s="107"/>
      <c r="B69" s="108"/>
      <c r="C69" s="109"/>
      <c r="D69" s="110"/>
      <c r="E69" s="111"/>
      <c r="F69" s="112"/>
      <c r="G69" s="113"/>
      <c r="H69" s="49"/>
      <c r="I69" s="87"/>
    </row>
    <row r="70" spans="1:9" ht="17.25" thickTop="1" thickBot="1" x14ac:dyDescent="0.3">
      <c r="A70" s="114" t="s">
        <v>48</v>
      </c>
      <c r="B70" s="115"/>
      <c r="C70" s="116"/>
      <c r="D70" s="117">
        <f>SUM(D53+D57+D62+D68)</f>
        <v>115958.70000000001</v>
      </c>
      <c r="E70" s="117">
        <f>SUM(E53+E57+E62+E68)</f>
        <v>0</v>
      </c>
      <c r="F70" s="118">
        <v>115958.70000000001</v>
      </c>
      <c r="G70" s="118"/>
      <c r="H70" s="119"/>
      <c r="I70" s="120"/>
    </row>
    <row r="71" spans="1:9" ht="16.5" thickTop="1" x14ac:dyDescent="0.25">
      <c r="A71" s="121"/>
      <c r="B71" s="122"/>
      <c r="C71" s="123"/>
      <c r="D71" s="124"/>
      <c r="E71" s="125"/>
      <c r="F71" s="126"/>
      <c r="G71" s="126"/>
    </row>
    <row r="72" spans="1:9" ht="16.5" thickBot="1" x14ac:dyDescent="0.3">
      <c r="A72" s="127"/>
      <c r="B72" s="127"/>
      <c r="C72" s="128"/>
      <c r="D72" s="128"/>
      <c r="E72" s="127"/>
      <c r="F72" s="129"/>
      <c r="G72" s="129"/>
    </row>
    <row r="73" spans="1:9" ht="16.5" thickBot="1" x14ac:dyDescent="0.3">
      <c r="A73" s="130" t="s">
        <v>49</v>
      </c>
      <c r="B73" s="131"/>
      <c r="C73" s="131"/>
      <c r="D73" s="131"/>
      <c r="E73" s="131"/>
      <c r="F73" s="131"/>
      <c r="G73" s="131"/>
      <c r="H73" s="132"/>
    </row>
    <row r="74" spans="1:9" ht="80.25" thickTop="1" thickBot="1" x14ac:dyDescent="0.3">
      <c r="A74" s="77" t="s">
        <v>36</v>
      </c>
      <c r="B74" s="77" t="s">
        <v>50</v>
      </c>
      <c r="C74" s="77" t="s">
        <v>38</v>
      </c>
      <c r="D74" s="77" t="s">
        <v>39</v>
      </c>
      <c r="E74" s="77" t="s">
        <v>40</v>
      </c>
      <c r="F74" s="78" t="s">
        <v>41</v>
      </c>
      <c r="G74" s="78"/>
      <c r="H74" s="79" t="s">
        <v>31</v>
      </c>
      <c r="I74" s="80"/>
    </row>
    <row r="75" spans="1:9" ht="17.25" thickTop="1" thickBot="1" x14ac:dyDescent="0.3">
      <c r="A75" s="81" t="s">
        <v>51</v>
      </c>
      <c r="B75" s="82">
        <v>25</v>
      </c>
      <c r="C75" s="83">
        <v>9</v>
      </c>
      <c r="D75" s="84">
        <f>SUM(B75*C75*234.26)</f>
        <v>52708.5</v>
      </c>
      <c r="E75" s="85">
        <f>SUM(E30)</f>
        <v>18975</v>
      </c>
      <c r="F75" s="86">
        <f>SUM(D75-E75)</f>
        <v>33733.5</v>
      </c>
      <c r="G75" s="86"/>
      <c r="H75" s="49" t="s">
        <v>52</v>
      </c>
      <c r="I75" s="87"/>
    </row>
    <row r="76" spans="1:9" ht="17.25" thickTop="1" thickBot="1" x14ac:dyDescent="0.3">
      <c r="A76" s="88"/>
      <c r="B76" s="89"/>
      <c r="C76" s="90"/>
      <c r="D76" s="91"/>
      <c r="E76" s="92"/>
      <c r="F76" s="93"/>
      <c r="G76" s="94"/>
      <c r="H76" s="49"/>
      <c r="I76" s="87"/>
    </row>
    <row r="77" spans="1:9" ht="17.25" thickTop="1" thickBot="1" x14ac:dyDescent="0.3">
      <c r="A77" s="81" t="s">
        <v>53</v>
      </c>
      <c r="B77" s="95">
        <v>25</v>
      </c>
      <c r="C77" s="96">
        <v>9</v>
      </c>
      <c r="D77" s="84">
        <f>SUM(B77*C77*234.26)</f>
        <v>52708.5</v>
      </c>
      <c r="E77" s="97">
        <f>SUM(E32)</f>
        <v>18975</v>
      </c>
      <c r="F77" s="86">
        <f t="shared" ref="F77" si="6">SUM(D77-E77)</f>
        <v>33733.5</v>
      </c>
      <c r="G77" s="86"/>
      <c r="H77" s="49"/>
      <c r="I77" s="87"/>
    </row>
    <row r="78" spans="1:9" ht="17.25" thickTop="1" thickBot="1" x14ac:dyDescent="0.3">
      <c r="A78" s="88"/>
      <c r="B78" s="99"/>
      <c r="C78" s="100"/>
      <c r="D78" s="101"/>
      <c r="E78" s="102"/>
      <c r="F78" s="103"/>
      <c r="G78" s="104"/>
      <c r="H78" s="49"/>
      <c r="I78" s="87"/>
    </row>
    <row r="79" spans="1:9" ht="17.25" thickTop="1" thickBot="1" x14ac:dyDescent="0.3">
      <c r="A79" s="81" t="s">
        <v>54</v>
      </c>
      <c r="B79" s="95">
        <v>25</v>
      </c>
      <c r="C79" s="96">
        <v>12</v>
      </c>
      <c r="D79" s="84">
        <f>SUM(B79*C79*234.26)</f>
        <v>70278</v>
      </c>
      <c r="E79" s="97">
        <f>SUM(E34)</f>
        <v>63250</v>
      </c>
      <c r="F79" s="86">
        <f t="shared" ref="F79" si="7">SUM(D79-E79)</f>
        <v>7028</v>
      </c>
      <c r="G79" s="86"/>
      <c r="H79" s="49"/>
      <c r="I79" s="87"/>
    </row>
    <row r="80" spans="1:9" ht="17.25" thickTop="1" thickBot="1" x14ac:dyDescent="0.3">
      <c r="A80" s="88"/>
      <c r="B80" s="99"/>
      <c r="C80" s="100"/>
      <c r="D80" s="101"/>
      <c r="E80" s="102"/>
      <c r="F80" s="103"/>
      <c r="G80" s="104"/>
      <c r="H80" s="49"/>
      <c r="I80" s="87"/>
    </row>
    <row r="81" spans="1:9" ht="17.25" thickTop="1" thickBot="1" x14ac:dyDescent="0.3">
      <c r="A81" s="81" t="s">
        <v>55</v>
      </c>
      <c r="B81" s="95">
        <v>25</v>
      </c>
      <c r="C81" s="96">
        <v>12</v>
      </c>
      <c r="D81" s="84">
        <f t="shared" ref="D81" si="8">SUM(B81*C81*234.26)</f>
        <v>70278</v>
      </c>
      <c r="E81" s="97">
        <f>SUM(E36)</f>
        <v>63250</v>
      </c>
      <c r="F81" s="86">
        <f t="shared" ref="F81" si="9">SUM(D81-E81)</f>
        <v>7028</v>
      </c>
      <c r="G81" s="86"/>
      <c r="H81" s="49"/>
      <c r="I81" s="87"/>
    </row>
    <row r="82" spans="1:9" ht="17.25" thickTop="1" thickBot="1" x14ac:dyDescent="0.3">
      <c r="A82" s="107"/>
      <c r="B82" s="108"/>
      <c r="C82" s="109"/>
      <c r="D82" s="110"/>
      <c r="E82" s="111"/>
      <c r="F82" s="112"/>
      <c r="G82" s="113"/>
      <c r="H82" s="49"/>
      <c r="I82" s="87"/>
    </row>
    <row r="83" spans="1:9" ht="17.25" thickTop="1" thickBot="1" x14ac:dyDescent="0.3">
      <c r="A83" s="114" t="s">
        <v>48</v>
      </c>
      <c r="B83" s="115"/>
      <c r="C83" s="116"/>
      <c r="D83" s="117">
        <f>SUM(D75:D82)</f>
        <v>245973</v>
      </c>
      <c r="E83" s="117">
        <f>SUM(E75:E82)</f>
        <v>164450</v>
      </c>
      <c r="F83" s="118">
        <v>115958.70000000001</v>
      </c>
      <c r="G83" s="118"/>
      <c r="H83" s="119"/>
      <c r="I83" s="120"/>
    </row>
    <row r="84" spans="1:9" ht="15.75" thickTop="1" x14ac:dyDescent="0.25"/>
    <row r="88" spans="1:9" x14ac:dyDescent="0.25">
      <c r="C88"/>
    </row>
  </sheetData>
  <mergeCells count="63">
    <mergeCell ref="F75:G75"/>
    <mergeCell ref="H75:I83"/>
    <mergeCell ref="F76:G76"/>
    <mergeCell ref="F77:G77"/>
    <mergeCell ref="F78:G78"/>
    <mergeCell ref="F79:G79"/>
    <mergeCell ref="F80:G80"/>
    <mergeCell ref="F81:G81"/>
    <mergeCell ref="F82:G82"/>
    <mergeCell ref="F83:G83"/>
    <mergeCell ref="F69:G69"/>
    <mergeCell ref="F70:G70"/>
    <mergeCell ref="F71:G71"/>
    <mergeCell ref="F72:G72"/>
    <mergeCell ref="A73:H73"/>
    <mergeCell ref="F74:G74"/>
    <mergeCell ref="H74:I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I38:M38"/>
    <mergeCell ref="A50:I50"/>
    <mergeCell ref="F51:G51"/>
    <mergeCell ref="H51:I51"/>
    <mergeCell ref="F52:G52"/>
    <mergeCell ref="H52:I70"/>
    <mergeCell ref="F53:G53"/>
    <mergeCell ref="F54:G54"/>
    <mergeCell ref="F55:G55"/>
    <mergeCell ref="F56:G56"/>
    <mergeCell ref="I32:M32"/>
    <mergeCell ref="I33:M33"/>
    <mergeCell ref="I34:M34"/>
    <mergeCell ref="I35:M35"/>
    <mergeCell ref="I36:M36"/>
    <mergeCell ref="I37:M37"/>
    <mergeCell ref="I19:N19"/>
    <mergeCell ref="A28:H28"/>
    <mergeCell ref="I28:M28"/>
    <mergeCell ref="I29:M29"/>
    <mergeCell ref="I30:M30"/>
    <mergeCell ref="I31:M31"/>
    <mergeCell ref="I13:N13"/>
    <mergeCell ref="I14:N14"/>
    <mergeCell ref="I15:N15"/>
    <mergeCell ref="I16:N16"/>
    <mergeCell ref="I17:N17"/>
    <mergeCell ref="I18:N18"/>
    <mergeCell ref="A8:H8"/>
    <mergeCell ref="I8:N8"/>
    <mergeCell ref="I9:N9"/>
    <mergeCell ref="I10:N10"/>
    <mergeCell ref="I11:N11"/>
    <mergeCell ref="I12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K. Wilson</dc:creator>
  <cp:lastModifiedBy>Marilyn K. Wilson</cp:lastModifiedBy>
  <dcterms:created xsi:type="dcterms:W3CDTF">2015-11-10T19:50:51Z</dcterms:created>
  <dcterms:modified xsi:type="dcterms:W3CDTF">2015-11-10T19:52:02Z</dcterms:modified>
</cp:coreProperties>
</file>